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79" activeTab="0"/>
  </bookViews>
  <sheets>
    <sheet name="23公财收入" sheetId="1" r:id="rId1"/>
    <sheet name="23年公财支出" sheetId="2" r:id="rId2"/>
    <sheet name="23公财平衡" sheetId="3" r:id="rId3"/>
    <sheet name="23基金收入" sheetId="4" r:id="rId4"/>
    <sheet name="23基金支出" sheetId="5" r:id="rId5"/>
  </sheets>
  <definedNames>
    <definedName name="_xlnm.Print_Titles" localSheetId="0">'23公财收入'!$2:$5</definedName>
    <definedName name="_xlnm.Print_Titles" localSheetId="1">'23年公财支出'!$2:$5</definedName>
    <definedName name="_xlnm.Print_Area" localSheetId="4">'23基金支出'!$A$1:$D$24</definedName>
    <definedName name="_xlnm.Print_Area" localSheetId="0">'23公财收入'!$A$1:$E$29</definedName>
    <definedName name="_xlnm.Print_Area" localSheetId="1">'23年公财支出'!$A$1:$D$29</definedName>
    <definedName name="_xlnm.Print_Area" localSheetId="2">'23公财平衡'!$A$1:$D$17</definedName>
  </definedNames>
  <calcPr fullCalcOnLoad="1"/>
</workbook>
</file>

<file path=xl/sharedStrings.xml><?xml version="1.0" encoding="utf-8"?>
<sst xmlns="http://schemas.openxmlformats.org/spreadsheetml/2006/main" count="139" uniqueCount="117">
  <si>
    <r>
      <rPr>
        <sz val="10"/>
        <rFont val="宋体"/>
        <family val="0"/>
      </rPr>
      <t>附件</t>
    </r>
    <r>
      <rPr>
        <sz val="10"/>
        <rFont val="Geneva"/>
        <family val="2"/>
      </rPr>
      <t>1</t>
    </r>
  </si>
  <si>
    <t>康平县2023年一般公共预算收入预算调整草案</t>
  </si>
  <si>
    <t>单位：万元</t>
  </si>
  <si>
    <t>科目编码</t>
  </si>
  <si>
    <t>科目名称</t>
  </si>
  <si>
    <t>预算数</t>
  </si>
  <si>
    <t>增加(减少)
预算指标</t>
  </si>
  <si>
    <t>调整预算数</t>
  </si>
  <si>
    <t>一般公共预算收入</t>
  </si>
  <si>
    <t>税收收入</t>
  </si>
  <si>
    <t xml:space="preserve">  增值税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</si>
  <si>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</si>
  <si>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</si>
  <si>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</si>
  <si>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</si>
  <si>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</si>
  <si>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</si>
  <si>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</si>
  <si>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</si>
  <si>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</si>
  <si>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</si>
  <si>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</si>
  <si>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环境保护税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</si>
  <si>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</si>
  <si>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</si>
  <si>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</si>
  <si>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</si>
  <si>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</si>
  <si>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国有资本经营预算收入</t>
  </si>
  <si>
    <t xml:space="preserve">  国有资源(资产)有偿使用收入</t>
  </si>
  <si>
    <t xml:space="preserve">  捐赠收入</t>
  </si>
  <si>
    <t xml:space="preserve">  其他收入</t>
  </si>
  <si>
    <r>
      <rPr>
        <sz val="10"/>
        <rFont val="宋体"/>
        <family val="0"/>
      </rPr>
      <t>附件</t>
    </r>
    <r>
      <rPr>
        <sz val="10"/>
        <rFont val="Geneva"/>
        <family val="2"/>
      </rPr>
      <t>2</t>
    </r>
  </si>
  <si>
    <t>康平县2023年一般公共预算支出调整预算草案</t>
  </si>
  <si>
    <t>预算科目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</si>
  <si>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</si>
  <si>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</si>
  <si>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</si>
  <si>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</si>
  <si>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</si>
  <si>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</si>
  <si>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</si>
  <si>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</si>
  <si>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</si>
  <si>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</si>
  <si>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</si>
  <si>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</si>
  <si>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</si>
  <si>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</si>
  <si>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</si>
  <si>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</si>
  <si>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</si>
  <si>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</si>
  <si>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</si>
  <si>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</si>
  <si>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债务付息支出</t>
  </si>
  <si>
    <t>债务发行费用支出</t>
  </si>
  <si>
    <t>预备费</t>
  </si>
  <si>
    <t>其他支出</t>
  </si>
  <si>
    <t>附件3</t>
  </si>
  <si>
    <t>康平县2023年一般公共预算收支调整预算平衡情况表</t>
  </si>
  <si>
    <r>
      <t xml:space="preserve">         </t>
    </r>
    <r>
      <rPr>
        <sz val="11"/>
        <rFont val="宋体"/>
        <family val="0"/>
      </rPr>
      <t>单位：万元</t>
    </r>
  </si>
  <si>
    <t>数 额</t>
  </si>
  <si>
    <t>一、一般公共预算收入合计</t>
  </si>
  <si>
    <t>一、一般公共预算支出合计</t>
  </si>
  <si>
    <t>二、财政各项补助收入</t>
  </si>
  <si>
    <t>二、上解财政支出</t>
  </si>
  <si>
    <t>　　1.返还性收入</t>
  </si>
  <si>
    <t>　　1.体制上解支出</t>
  </si>
  <si>
    <t>　　2.一般性转移支付收入</t>
  </si>
  <si>
    <t>　　2.专项上解支出</t>
  </si>
  <si>
    <t xml:space="preserve">    3.专项转移支付收入</t>
  </si>
  <si>
    <t>三、援助其他地区支出</t>
  </si>
  <si>
    <t>三、接受其他地区援助收入</t>
  </si>
  <si>
    <t>四、债务还本支出</t>
  </si>
  <si>
    <t>四、调入资金</t>
  </si>
  <si>
    <t>五、安排预算稳定调节基金</t>
  </si>
  <si>
    <t>五、地方政府债券转贷收入</t>
  </si>
  <si>
    <t>六、调出资金</t>
  </si>
  <si>
    <t xml:space="preserve">六、调入预算稳定调节基金       </t>
  </si>
  <si>
    <t xml:space="preserve">七、上年结余收入       </t>
  </si>
  <si>
    <t>年终滚存结余</t>
  </si>
  <si>
    <t>减：按规定结转下年继续使用专项支出</t>
  </si>
  <si>
    <t>净结余</t>
  </si>
  <si>
    <t>收入总计</t>
  </si>
  <si>
    <t>支出总计</t>
  </si>
  <si>
    <t>附件4</t>
  </si>
  <si>
    <t>康平县2023年政府性基金预算收入调整预算草案</t>
  </si>
  <si>
    <t>预  算  科  目</t>
  </si>
  <si>
    <t>政府性基金收入合计</t>
  </si>
  <si>
    <t>其中：国有土地使用权出让金收入</t>
  </si>
  <si>
    <t xml:space="preserve">      国有土地收益基金收入</t>
  </si>
  <si>
    <t xml:space="preserve">      农业土地开发资金收入</t>
  </si>
  <si>
    <t xml:space="preserve">      彩票公益金收入</t>
  </si>
  <si>
    <t xml:space="preserve">      城市基础设施配套费收入</t>
  </si>
  <si>
    <t xml:space="preserve">      污水处理费收入</t>
  </si>
  <si>
    <t xml:space="preserve">      其他政府性基金收入</t>
  </si>
  <si>
    <t>加：上级财政各项补助收入</t>
  </si>
  <si>
    <t xml:space="preserve">   上年结余收入</t>
  </si>
  <si>
    <t xml:space="preserve">   调入资金</t>
  </si>
  <si>
    <t xml:space="preserve">   债务转贷收入</t>
  </si>
  <si>
    <t>附件5</t>
  </si>
  <si>
    <t>康平县2023年政府性基金预算支出调整预算草案</t>
  </si>
  <si>
    <t>政府性基金支出合计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</si>
  <si>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</si>
  <si>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</si>
  <si>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</si>
  <si>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</si>
  <si>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</si>
  <si>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</si>
  <si>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</si>
  <si>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</si>
  <si>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抗疫特别国债安排的支出</t>
  </si>
  <si>
    <t>加：上解上级财政支出</t>
  </si>
  <si>
    <t xml:space="preserve">   调出资金</t>
  </si>
  <si>
    <t xml:space="preserve">   年终结余</t>
  </si>
  <si>
    <t>专项债务还本支出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</si>
</sst>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Geneva"/>
      <family val="2"/>
    </font>
    <font>
      <sz val="11"/>
      <name val="Times New Roman"/>
      <family val="1"/>
    </font>
    <font>
      <b/>
      <sz val="10"/>
      <name val="黑体"/>
      <family val="3"/>
    </font>
    <font>
      <sz val="11"/>
      <name val="黑体"/>
      <family val="3"/>
    </font>
    <font>
      <sz val="11"/>
      <name val="方正报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8"/>
      <name val="Cambria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>
      <alignment vertical="center"/>
      <protection/>
    </xf>
    <xf numFmtId="37" fontId="3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4" fontId="6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63" applyFill="1">
      <alignment vertical="center"/>
      <protection/>
    </xf>
    <xf numFmtId="0" fontId="2" fillId="0" borderId="0" xfId="65" applyFont="1">
      <alignment/>
      <protection/>
    </xf>
    <xf numFmtId="0" fontId="3" fillId="0" borderId="0" xfId="65" applyFont="1" applyFill="1">
      <alignment/>
      <protection/>
    </xf>
    <xf numFmtId="0" fontId="0" fillId="0" borderId="0" xfId="63">
      <alignment vertical="center"/>
      <protection/>
    </xf>
    <xf numFmtId="176" fontId="3" fillId="0" borderId="0" xfId="15" applyNumberFormat="1" applyFont="1" applyAlignment="1">
      <alignment vertical="center"/>
    </xf>
    <xf numFmtId="0" fontId="32" fillId="0" borderId="0" xfId="63" applyFont="1" applyFill="1" applyAlignment="1">
      <alignment horizontal="center" vertical="center"/>
      <protection/>
    </xf>
    <xf numFmtId="0" fontId="33" fillId="0" borderId="0" xfId="63" applyFont="1" applyFill="1">
      <alignment vertical="center"/>
      <protection/>
    </xf>
    <xf numFmtId="177" fontId="33" fillId="0" borderId="0" xfId="63" applyNumberFormat="1" applyFont="1" applyFill="1" applyAlignment="1">
      <alignment horizontal="center" vertical="center"/>
      <protection/>
    </xf>
    <xf numFmtId="0" fontId="33" fillId="0" borderId="10" xfId="63" applyFont="1" applyFill="1" applyBorder="1" applyAlignment="1">
      <alignment horizontal="right" vertical="center"/>
      <protection/>
    </xf>
    <xf numFmtId="0" fontId="34" fillId="0" borderId="11" xfId="63" applyFont="1" applyFill="1" applyBorder="1" applyAlignment="1">
      <alignment horizontal="center" vertical="center"/>
      <protection/>
    </xf>
    <xf numFmtId="0" fontId="34" fillId="0" borderId="12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63" applyFont="1" applyFill="1" applyBorder="1" applyAlignment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24" borderId="12" xfId="65" applyFont="1" applyFill="1" applyBorder="1" applyAlignment="1">
      <alignment horizontal="left" vertical="center"/>
      <protection/>
    </xf>
    <xf numFmtId="177" fontId="33" fillId="0" borderId="12" xfId="64" applyNumberFormat="1" applyFont="1" applyFill="1" applyBorder="1" applyAlignment="1">
      <alignment horizontal="center" vertical="center"/>
      <protection/>
    </xf>
    <xf numFmtId="0" fontId="33" fillId="0" borderId="15" xfId="0" applyNumberFormat="1" applyFont="1" applyFill="1" applyBorder="1" applyAlignment="1" applyProtection="1">
      <alignment horizontal="left" vertical="center" indent="1"/>
      <protection/>
    </xf>
    <xf numFmtId="0" fontId="33" fillId="0" borderId="12" xfId="65" applyNumberFormat="1" applyFont="1" applyFill="1" applyBorder="1" applyAlignment="1" applyProtection="1">
      <alignment horizontal="left" vertical="center" wrapText="1" indent="1"/>
      <protection/>
    </xf>
    <xf numFmtId="0" fontId="33" fillId="0" borderId="12" xfId="65" applyNumberFormat="1" applyFont="1" applyFill="1" applyBorder="1" applyAlignment="1" applyProtection="1">
      <alignment horizontal="left" vertical="center" indent="1"/>
      <protection/>
    </xf>
    <xf numFmtId="0" fontId="33" fillId="0" borderId="12" xfId="65" applyNumberFormat="1" applyFont="1" applyFill="1" applyBorder="1" applyAlignment="1" applyProtection="1">
      <alignment horizontal="center" vertical="center"/>
      <protection/>
    </xf>
    <xf numFmtId="3" fontId="33" fillId="0" borderId="12" xfId="6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6" fillId="0" borderId="0" xfId="65">
      <alignment/>
      <protection/>
    </xf>
    <xf numFmtId="0" fontId="6" fillId="0" borderId="0" xfId="65" applyFill="1">
      <alignment/>
      <protection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/>
    </xf>
    <xf numFmtId="14" fontId="33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right" vertical="center"/>
    </xf>
    <xf numFmtId="49" fontId="34" fillId="0" borderId="12" xfId="65" applyNumberFormat="1" applyFont="1" applyBorder="1" applyAlignment="1">
      <alignment horizontal="left" vertical="center"/>
      <protection/>
    </xf>
    <xf numFmtId="177" fontId="1" fillId="0" borderId="12" xfId="64" applyNumberFormat="1" applyFont="1" applyFill="1" applyBorder="1" applyAlignment="1">
      <alignment horizontal="center" vertical="center"/>
      <protection/>
    </xf>
    <xf numFmtId="49" fontId="33" fillId="0" borderId="12" xfId="73" applyNumberFormat="1" applyFont="1" applyBorder="1" applyAlignment="1">
      <alignment horizontal="left" vertical="center"/>
      <protection/>
    </xf>
    <xf numFmtId="3" fontId="33" fillId="0" borderId="12" xfId="0" applyNumberFormat="1" applyFont="1" applyFill="1" applyBorder="1" applyAlignment="1" applyProtection="1">
      <alignment horizontal="left" vertical="center" indent="1"/>
      <protection/>
    </xf>
    <xf numFmtId="177" fontId="1" fillId="25" borderId="12" xfId="64" applyNumberFormat="1" applyFont="1" applyFill="1" applyBorder="1" applyAlignment="1">
      <alignment horizontal="center" vertical="center"/>
      <protection/>
    </xf>
    <xf numFmtId="3" fontId="33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2" xfId="65" applyNumberFormat="1" applyFont="1" applyFill="1" applyBorder="1" applyAlignment="1">
      <alignment horizontal="center" vertical="center"/>
      <protection/>
    </xf>
    <xf numFmtId="176" fontId="3" fillId="0" borderId="0" xfId="15" applyNumberFormat="1" applyFont="1" applyFill="1" applyAlignment="1">
      <alignment vertical="center"/>
    </xf>
    <xf numFmtId="176" fontId="0" fillId="0" borderId="0" xfId="15" applyNumberFormat="1" applyFont="1" applyFill="1" applyAlignment="1">
      <alignment vertical="center"/>
    </xf>
    <xf numFmtId="176" fontId="35" fillId="0" borderId="0" xfId="15" applyNumberFormat="1" applyFont="1" applyFill="1" applyAlignment="1">
      <alignment horizontal="center" vertical="center"/>
    </xf>
    <xf numFmtId="176" fontId="0" fillId="0" borderId="0" xfId="15" applyNumberFormat="1" applyFont="1" applyFill="1" applyAlignment="1">
      <alignment horizontal="left" vertical="center"/>
    </xf>
    <xf numFmtId="176" fontId="0" fillId="0" borderId="0" xfId="15" applyNumberFormat="1" applyFont="1" applyFill="1" applyAlignment="1">
      <alignment horizontal="centerContinuous" vertical="center"/>
    </xf>
    <xf numFmtId="176" fontId="7" fillId="0" borderId="0" xfId="15" applyNumberFormat="1" applyFont="1" applyFill="1" applyAlignment="1">
      <alignment horizontal="right"/>
    </xf>
    <xf numFmtId="176" fontId="5" fillId="25" borderId="12" xfId="15" applyNumberFormat="1" applyFont="1" applyFill="1" applyBorder="1" applyAlignment="1">
      <alignment horizontal="center" vertical="center"/>
    </xf>
    <xf numFmtId="176" fontId="33" fillId="25" borderId="12" xfId="15" applyNumberFormat="1" applyFont="1" applyFill="1" applyBorder="1" applyAlignment="1">
      <alignment vertical="center"/>
    </xf>
    <xf numFmtId="177" fontId="33" fillId="25" borderId="12" xfId="0" applyNumberFormat="1" applyFont="1" applyFill="1" applyBorder="1" applyAlignment="1">
      <alignment vertical="center"/>
    </xf>
    <xf numFmtId="176" fontId="33" fillId="25" borderId="12" xfId="15" applyNumberFormat="1" applyFont="1" applyFill="1" applyBorder="1" applyAlignment="1">
      <alignment horizontal="left" vertical="center"/>
    </xf>
    <xf numFmtId="177" fontId="33" fillId="25" borderId="12" xfId="0" applyNumberFormat="1" applyFont="1" applyFill="1" applyBorder="1" applyAlignment="1">
      <alignment horizontal="right" vertical="center"/>
    </xf>
    <xf numFmtId="176" fontId="33" fillId="25" borderId="12" xfId="15" applyNumberFormat="1" applyFont="1" applyFill="1" applyBorder="1" applyAlignment="1">
      <alignment horizontal="center" vertical="center"/>
    </xf>
    <xf numFmtId="0" fontId="6" fillId="0" borderId="0" xfId="0" applyFill="1" applyAlignment="1">
      <alignment/>
    </xf>
    <xf numFmtId="0" fontId="1" fillId="0" borderId="0" xfId="70" applyFont="1" applyFill="1">
      <alignment vertical="center"/>
      <protection/>
    </xf>
    <xf numFmtId="0" fontId="6" fillId="0" borderId="0" xfId="0" applyAlignment="1">
      <alignment/>
    </xf>
    <xf numFmtId="0" fontId="6" fillId="0" borderId="0" xfId="0" applyNumberFormat="1" applyAlignment="1">
      <alignment/>
    </xf>
    <xf numFmtId="176" fontId="32" fillId="0" borderId="0" xfId="15" applyNumberFormat="1" applyFont="1" applyFill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17" applyNumberFormat="1" applyFont="1" applyFill="1" applyBorder="1" applyAlignment="1" applyProtection="1">
      <alignment horizontal="left" vertical="center"/>
      <protection/>
    </xf>
    <xf numFmtId="177" fontId="3" fillId="0" borderId="12" xfId="17" applyNumberFormat="1" applyFont="1" applyFill="1" applyBorder="1" applyAlignment="1" applyProtection="1">
      <alignment horizontal="center" vertical="center"/>
      <protection locked="0"/>
    </xf>
    <xf numFmtId="49" fontId="3" fillId="0" borderId="12" xfId="17" applyNumberFormat="1" applyFont="1" applyFill="1" applyBorder="1" applyAlignment="1" applyProtection="1">
      <alignment vertical="center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/>
      <protection/>
    </xf>
    <xf numFmtId="176" fontId="3" fillId="0" borderId="0" xfId="15" applyNumberFormat="1" applyFont="1" applyFill="1" applyAlignment="1">
      <alignment/>
    </xf>
    <xf numFmtId="176" fontId="9" fillId="0" borderId="0" xfId="15" applyNumberFormat="1" applyFont="1" applyFill="1" applyAlignment="1">
      <alignment vertical="center"/>
    </xf>
    <xf numFmtId="176" fontId="1" fillId="0" borderId="0" xfId="15" applyNumberFormat="1" applyFont="1" applyFill="1" applyAlignment="1">
      <alignment vertical="center"/>
    </xf>
    <xf numFmtId="176" fontId="1" fillId="0" borderId="0" xfId="15" applyNumberFormat="1" applyFont="1" applyFill="1" applyAlignment="1">
      <alignment/>
    </xf>
    <xf numFmtId="0" fontId="6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177" fontId="1" fillId="0" borderId="12" xfId="15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177" fontId="10" fillId="0" borderId="12" xfId="0" applyNumberFormat="1" applyFont="1" applyFill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07年预算草案(人大)" xfId="63"/>
    <cellStyle name="常规_省本级2004年快报及2005年预算（平衡部分）" xfId="64"/>
    <cellStyle name="常规_2012年报人代会20张表-表样" xfId="65"/>
    <cellStyle name="_ET_STYLE_NoName_00_" xfId="66"/>
    <cellStyle name="千分位[0]_laroux" xfId="67"/>
    <cellStyle name="千位_1" xfId="68"/>
    <cellStyle name="千位[0]_1" xfId="69"/>
    <cellStyle name="常规_2007年预算草案" xfId="70"/>
    <cellStyle name="no dec" xfId="71"/>
    <cellStyle name="Normal_APR" xfId="72"/>
    <cellStyle name="常规 2" xfId="73"/>
    <cellStyle name="普通_97-917" xfId="74"/>
    <cellStyle name="千分位_97-91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K56"/>
  <sheetViews>
    <sheetView tabSelected="1" workbookViewId="0" topLeftCell="A1">
      <selection activeCell="F11" sqref="F11"/>
    </sheetView>
  </sheetViews>
  <sheetFormatPr defaultColWidth="14.50390625" defaultRowHeight="15" customHeight="1"/>
  <cols>
    <col min="1" max="1" width="15.125" style="68" customWidth="1"/>
    <col min="2" max="2" width="26.25390625" style="68" customWidth="1"/>
    <col min="3" max="3" width="20.875" style="68" customWidth="1"/>
    <col min="4" max="4" width="22.375" style="68" customWidth="1"/>
    <col min="5" max="5" width="22.25390625" style="68" customWidth="1"/>
    <col min="6" max="242" width="12.125" style="68" customWidth="1"/>
    <col min="243" max="243" width="9.50390625" style="68" customWidth="1"/>
    <col min="244" max="244" width="31.125" style="68" customWidth="1"/>
    <col min="245" max="16384" width="14.50390625" style="68" customWidth="1"/>
  </cols>
  <sheetData>
    <row r="1" ht="21" customHeight="1">
      <c r="A1" s="68" t="s">
        <v>0</v>
      </c>
    </row>
    <row r="2" spans="1:5" ht="21.75" customHeight="1">
      <c r="A2" s="69" t="s">
        <v>1</v>
      </c>
      <c r="B2" s="69"/>
      <c r="C2" s="69"/>
      <c r="D2" s="69"/>
      <c r="E2" s="69"/>
    </row>
    <row r="3" spans="1:245" s="64" customFormat="1" ht="33" customHeight="1">
      <c r="A3" s="70" t="s">
        <v>2</v>
      </c>
      <c r="B3" s="70"/>
      <c r="C3" s="70"/>
      <c r="D3" s="70"/>
      <c r="E3" s="70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</row>
    <row r="4" spans="1:245" s="64" customFormat="1" ht="19.5" customHeight="1">
      <c r="A4" s="58" t="s">
        <v>3</v>
      </c>
      <c r="B4" s="58" t="s">
        <v>4</v>
      </c>
      <c r="C4" s="58" t="s">
        <v>5</v>
      </c>
      <c r="D4" s="12" t="s">
        <v>6</v>
      </c>
      <c r="E4" s="58" t="s">
        <v>7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</row>
    <row r="5" spans="1:245" s="38" customFormat="1" ht="29.25" customHeight="1">
      <c r="A5" s="58"/>
      <c r="B5" s="58"/>
      <c r="C5" s="58"/>
      <c r="D5" s="14"/>
      <c r="E5" s="5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</row>
    <row r="6" spans="1:245" s="65" customFormat="1" ht="21.75" customHeight="1">
      <c r="A6" s="71"/>
      <c r="B6" s="58" t="s">
        <v>8</v>
      </c>
      <c r="C6" s="72">
        <f>SUM(C7,C22)</f>
        <v>124000</v>
      </c>
      <c r="D6" s="73">
        <f>SUM(D7,D22)</f>
        <v>0</v>
      </c>
      <c r="E6" s="72">
        <f>SUM(E7,E22)</f>
        <v>124000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</row>
    <row r="7" spans="1:245" s="66" customFormat="1" ht="21.75" customHeight="1">
      <c r="A7" s="71">
        <v>101</v>
      </c>
      <c r="B7" s="74" t="s">
        <v>9</v>
      </c>
      <c r="C7" s="72">
        <f>SUM(C8:C21)</f>
        <v>100000</v>
      </c>
      <c r="D7" s="73">
        <f>SUM(D8:D21)</f>
        <v>0</v>
      </c>
      <c r="E7" s="72">
        <f>SUM(E8:E21)</f>
        <v>100000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</row>
    <row r="8" spans="1:245" s="66" customFormat="1" ht="21.75" customHeight="1">
      <c r="A8" s="71">
        <v>10101</v>
      </c>
      <c r="B8" s="75" t="s">
        <v>10</v>
      </c>
      <c r="C8" s="76">
        <v>32400</v>
      </c>
      <c r="D8" s="73">
        <f>E8-C8</f>
        <v>0</v>
      </c>
      <c r="E8" s="76">
        <v>32400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</row>
    <row r="9" spans="1:245" s="66" customFormat="1" ht="21.75" customHeight="1">
      <c r="A9" s="71">
        <v>10104</v>
      </c>
      <c r="B9" s="75" t="s">
        <v>11</v>
      </c>
      <c r="C9" s="76">
        <v>8500</v>
      </c>
      <c r="D9" s="73">
        <f aca="true" t="shared" si="0" ref="D9:D21">E9-C9</f>
        <v>0</v>
      </c>
      <c r="E9" s="76">
        <v>8500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</row>
    <row r="10" spans="1:245" s="66" customFormat="1" ht="21.75" customHeight="1">
      <c r="A10" s="71">
        <v>10106</v>
      </c>
      <c r="B10" s="75" t="s">
        <v>12</v>
      </c>
      <c r="C10" s="76">
        <v>3500</v>
      </c>
      <c r="D10" s="73">
        <f t="shared" si="0"/>
        <v>0</v>
      </c>
      <c r="E10" s="76">
        <v>3500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s="66" customFormat="1" ht="21.75" customHeight="1">
      <c r="A11" s="71">
        <v>10107</v>
      </c>
      <c r="B11" s="75" t="s">
        <v>13</v>
      </c>
      <c r="C11" s="76">
        <v>18000</v>
      </c>
      <c r="D11" s="73">
        <f t="shared" si="0"/>
        <v>0</v>
      </c>
      <c r="E11" s="76">
        <v>18000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s="66" customFormat="1" ht="21.75" customHeight="1">
      <c r="A12" s="71">
        <v>10109</v>
      </c>
      <c r="B12" s="75" t="s">
        <v>14</v>
      </c>
      <c r="C12" s="76">
        <v>3000</v>
      </c>
      <c r="D12" s="73">
        <f t="shared" si="0"/>
        <v>0</v>
      </c>
      <c r="E12" s="76">
        <v>3000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s="67" customFormat="1" ht="21.75" customHeight="1">
      <c r="A13" s="71">
        <v>10110</v>
      </c>
      <c r="B13" s="75" t="s">
        <v>15</v>
      </c>
      <c r="C13" s="76">
        <v>3600</v>
      </c>
      <c r="D13" s="73">
        <f t="shared" si="0"/>
        <v>0</v>
      </c>
      <c r="E13" s="76">
        <v>3600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s="67" customFormat="1" ht="21.75" customHeight="1">
      <c r="A14" s="71">
        <v>10111</v>
      </c>
      <c r="B14" s="75" t="s">
        <v>16</v>
      </c>
      <c r="C14" s="76">
        <v>1500</v>
      </c>
      <c r="D14" s="73">
        <f t="shared" si="0"/>
        <v>0</v>
      </c>
      <c r="E14" s="76">
        <v>1500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s="67" customFormat="1" ht="21.75" customHeight="1">
      <c r="A15" s="71">
        <v>10112</v>
      </c>
      <c r="B15" s="75" t="s">
        <v>17</v>
      </c>
      <c r="C15" s="76">
        <v>9000</v>
      </c>
      <c r="D15" s="73">
        <f t="shared" si="0"/>
        <v>0</v>
      </c>
      <c r="E15" s="76">
        <v>9000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s="67" customFormat="1" ht="21.75" customHeight="1">
      <c r="A16" s="71">
        <v>10113</v>
      </c>
      <c r="B16" s="75" t="s">
        <v>18</v>
      </c>
      <c r="C16" s="76">
        <v>2000</v>
      </c>
      <c r="D16" s="73">
        <f t="shared" si="0"/>
        <v>0</v>
      </c>
      <c r="E16" s="76">
        <v>2000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s="67" customFormat="1" ht="21.75" customHeight="1">
      <c r="A17" s="71">
        <v>10114</v>
      </c>
      <c r="B17" s="75" t="s">
        <v>19</v>
      </c>
      <c r="C17" s="76">
        <v>13000</v>
      </c>
      <c r="D17" s="73">
        <f t="shared" si="0"/>
        <v>0</v>
      </c>
      <c r="E17" s="76">
        <v>13000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s="67" customFormat="1" ht="21.75" customHeight="1">
      <c r="A18" s="71">
        <v>10118</v>
      </c>
      <c r="B18" s="75" t="s">
        <v>20</v>
      </c>
      <c r="C18" s="76">
        <v>1200</v>
      </c>
      <c r="D18" s="73">
        <f t="shared" si="0"/>
        <v>0</v>
      </c>
      <c r="E18" s="76">
        <v>1200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s="67" customFormat="1" ht="21.75" customHeight="1">
      <c r="A19" s="71">
        <v>10119</v>
      </c>
      <c r="B19" s="75" t="s">
        <v>21</v>
      </c>
      <c r="C19" s="76">
        <v>3000</v>
      </c>
      <c r="D19" s="73">
        <f t="shared" si="0"/>
        <v>0</v>
      </c>
      <c r="E19" s="76">
        <v>3000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s="67" customFormat="1" ht="21.75" customHeight="1">
      <c r="A20" s="71">
        <v>10121</v>
      </c>
      <c r="B20" s="75" t="s">
        <v>22</v>
      </c>
      <c r="C20" s="76">
        <v>1300</v>
      </c>
      <c r="D20" s="73">
        <f t="shared" si="0"/>
        <v>0</v>
      </c>
      <c r="E20" s="76">
        <v>1300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s="67" customFormat="1" ht="21.75" customHeight="1">
      <c r="A21" s="71">
        <v>10199</v>
      </c>
      <c r="B21" s="75" t="s">
        <v>23</v>
      </c>
      <c r="C21" s="76"/>
      <c r="D21" s="73">
        <f t="shared" si="0"/>
        <v>0</v>
      </c>
      <c r="E21" s="76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s="67" customFormat="1" ht="21.75" customHeight="1">
      <c r="A22" s="71">
        <v>103</v>
      </c>
      <c r="B22" s="74" t="s">
        <v>24</v>
      </c>
      <c r="C22" s="72">
        <f>SUM(C23,C24:C29)</f>
        <v>24000</v>
      </c>
      <c r="D22" s="73">
        <f>SUM(D23:D29)</f>
        <v>0</v>
      </c>
      <c r="E22" s="72">
        <f>SUM(E23,E24:E29)</f>
        <v>24000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s="67" customFormat="1" ht="21.75" customHeight="1">
      <c r="A23" s="71">
        <v>10302</v>
      </c>
      <c r="B23" s="75" t="s">
        <v>25</v>
      </c>
      <c r="C23" s="72">
        <v>300</v>
      </c>
      <c r="D23" s="73">
        <f aca="true" t="shared" si="1" ref="D23:D29">E23-C23</f>
        <v>0</v>
      </c>
      <c r="E23" s="72">
        <v>300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s="67" customFormat="1" ht="21.75" customHeight="1">
      <c r="A24" s="71">
        <v>10304</v>
      </c>
      <c r="B24" s="75" t="s">
        <v>26</v>
      </c>
      <c r="C24" s="72">
        <v>2000</v>
      </c>
      <c r="D24" s="73">
        <f t="shared" si="1"/>
        <v>0</v>
      </c>
      <c r="E24" s="72">
        <v>2000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s="67" customFormat="1" ht="21.75" customHeight="1">
      <c r="A25" s="71">
        <v>10305</v>
      </c>
      <c r="B25" s="75" t="s">
        <v>27</v>
      </c>
      <c r="C25" s="72">
        <v>9800</v>
      </c>
      <c r="D25" s="73">
        <f t="shared" si="1"/>
        <v>0</v>
      </c>
      <c r="E25" s="72">
        <v>9800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s="67" customFormat="1" ht="21.75" customHeight="1">
      <c r="A26" s="71">
        <v>10306</v>
      </c>
      <c r="B26" s="75" t="s">
        <v>28</v>
      </c>
      <c r="C26" s="72"/>
      <c r="D26" s="73">
        <f t="shared" si="1"/>
        <v>0</v>
      </c>
      <c r="E26" s="72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s="25" customFormat="1" ht="21.75" customHeight="1">
      <c r="A27" s="71">
        <v>10307</v>
      </c>
      <c r="B27" s="75" t="s">
        <v>29</v>
      </c>
      <c r="C27" s="72">
        <v>11900</v>
      </c>
      <c r="D27" s="73">
        <f t="shared" si="1"/>
        <v>0</v>
      </c>
      <c r="E27" s="72">
        <v>11900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s="25" customFormat="1" ht="21.75" customHeight="1">
      <c r="A28" s="71">
        <v>10308</v>
      </c>
      <c r="B28" s="75" t="s">
        <v>30</v>
      </c>
      <c r="C28" s="77"/>
      <c r="D28" s="73">
        <f t="shared" si="1"/>
        <v>0</v>
      </c>
      <c r="E28" s="7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s="64" customFormat="1" ht="21.75" customHeight="1">
      <c r="A29" s="71">
        <v>10399</v>
      </c>
      <c r="B29" s="75" t="s">
        <v>31</v>
      </c>
      <c r="C29" s="72"/>
      <c r="D29" s="73">
        <f t="shared" si="1"/>
        <v>0</v>
      </c>
      <c r="E29" s="72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s="64" customFormat="1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s="64" customFormat="1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s="64" customFormat="1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s="64" customFormat="1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s="64" customFormat="1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s="64" customFormat="1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s="64" customFormat="1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s="64" customFormat="1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</row>
    <row r="38" spans="1:245" s="64" customFormat="1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</row>
    <row r="39" spans="1:245" s="64" customFormat="1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</row>
    <row r="40" spans="1:245" s="64" customFormat="1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</row>
    <row r="41" spans="1:245" s="64" customFormat="1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</row>
    <row r="42" spans="1:245" s="64" customFormat="1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</row>
    <row r="43" spans="1:245" s="64" customFormat="1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</row>
    <row r="44" spans="1:245" s="64" customFormat="1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</row>
    <row r="45" spans="1:245" s="64" customFormat="1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</row>
    <row r="46" spans="1:245" s="64" customFormat="1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</row>
    <row r="47" spans="1:245" s="64" customFormat="1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</row>
    <row r="48" spans="1:245" s="64" customFormat="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</row>
    <row r="49" spans="1:245" s="64" customFormat="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</row>
    <row r="50" spans="1:245" s="64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</row>
    <row r="51" spans="1:245" s="64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</row>
    <row r="52" spans="1:245" s="64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</row>
    <row r="53" spans="1:245" s="64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</row>
    <row r="54" spans="1:245" s="64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</row>
    <row r="55" spans="1:245" s="64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</row>
    <row r="56" spans="1:245" s="64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</row>
  </sheetData>
  <sheetProtection/>
  <mergeCells count="7"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5902777777777778" right="0.66875" top="0.7479166666666667" bottom="1.023611111111111" header="0.5118055555555555" footer="0.5118055555555555"/>
  <pageSetup fitToHeight="1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0"/>
  <sheetViews>
    <sheetView workbookViewId="0" topLeftCell="A1">
      <pane xSplit="1" ySplit="5" topLeftCell="B6" activePane="bottomRight" state="frozen"/>
      <selection pane="bottomRight" activeCell="H12" sqref="H12"/>
    </sheetView>
  </sheetViews>
  <sheetFormatPr defaultColWidth="6.00390625" defaultRowHeight="12.75" customHeight="1"/>
  <cols>
    <col min="1" max="1" width="30.50390625" style="51" customWidth="1"/>
    <col min="2" max="2" width="24.25390625" style="52" customWidth="1"/>
    <col min="3" max="3" width="23.375" style="52" customWidth="1"/>
    <col min="4" max="4" width="23.75390625" style="49" customWidth="1"/>
    <col min="5" max="16384" width="6.00390625" style="51" customWidth="1"/>
  </cols>
  <sheetData>
    <row r="1" ht="21" customHeight="1">
      <c r="A1" s="51" t="s">
        <v>32</v>
      </c>
    </row>
    <row r="2" spans="1:4" s="49" customFormat="1" ht="26.25" customHeight="1">
      <c r="A2" s="53" t="s">
        <v>33</v>
      </c>
      <c r="B2" s="53"/>
      <c r="C2" s="53"/>
      <c r="D2" s="53"/>
    </row>
    <row r="3" spans="1:4" s="49" customFormat="1" ht="21.75" customHeight="1">
      <c r="A3" s="54"/>
      <c r="B3" s="55"/>
      <c r="C3" s="55"/>
      <c r="D3" s="56" t="s">
        <v>2</v>
      </c>
    </row>
    <row r="4" spans="1:4" s="50" customFormat="1" ht="24" customHeight="1">
      <c r="A4" s="57" t="s">
        <v>34</v>
      </c>
      <c r="B4" s="58" t="s">
        <v>5</v>
      </c>
      <c r="C4" s="12" t="s">
        <v>6</v>
      </c>
      <c r="D4" s="58" t="s">
        <v>7</v>
      </c>
    </row>
    <row r="5" spans="1:4" s="50" customFormat="1" ht="24" customHeight="1">
      <c r="A5" s="57"/>
      <c r="B5" s="58"/>
      <c r="C5" s="14"/>
      <c r="D5" s="58"/>
    </row>
    <row r="6" spans="1:4" s="23" customFormat="1" ht="24" customHeight="1">
      <c r="A6" s="59" t="s">
        <v>35</v>
      </c>
      <c r="B6" s="60">
        <f>SUM(B7:B29)</f>
        <v>280662</v>
      </c>
      <c r="C6" s="60">
        <f>D6-B6</f>
        <v>63861</v>
      </c>
      <c r="D6" s="60">
        <f>SUM(D7:D29)</f>
        <v>344523</v>
      </c>
    </row>
    <row r="7" spans="1:4" s="23" customFormat="1" ht="24" customHeight="1">
      <c r="A7" s="61" t="s">
        <v>36</v>
      </c>
      <c r="B7" s="60">
        <v>30794</v>
      </c>
      <c r="C7" s="60">
        <f>D7-B7</f>
        <v>5206</v>
      </c>
      <c r="D7" s="60">
        <v>36000</v>
      </c>
    </row>
    <row r="8" spans="1:4" s="23" customFormat="1" ht="24" customHeight="1">
      <c r="A8" s="61" t="s">
        <v>37</v>
      </c>
      <c r="B8" s="60">
        <v>5</v>
      </c>
      <c r="C8" s="60">
        <f>D8-B8</f>
        <v>66</v>
      </c>
      <c r="D8" s="60">
        <v>71</v>
      </c>
    </row>
    <row r="9" spans="1:4" s="23" customFormat="1" ht="24" customHeight="1">
      <c r="A9" s="61" t="s">
        <v>38</v>
      </c>
      <c r="B9" s="60">
        <v>11412</v>
      </c>
      <c r="C9" s="60">
        <f aca="true" t="shared" si="0" ref="C9:C29">D9-B9</f>
        <v>2588</v>
      </c>
      <c r="D9" s="60">
        <v>14000</v>
      </c>
    </row>
    <row r="10" spans="1:4" s="23" customFormat="1" ht="24" customHeight="1">
      <c r="A10" s="61" t="s">
        <v>39</v>
      </c>
      <c r="B10" s="60">
        <v>44403</v>
      </c>
      <c r="C10" s="60">
        <f t="shared" si="0"/>
        <v>2699</v>
      </c>
      <c r="D10" s="60">
        <v>47102</v>
      </c>
    </row>
    <row r="11" spans="1:4" s="24" customFormat="1" ht="24" customHeight="1">
      <c r="A11" s="62" t="s">
        <v>40</v>
      </c>
      <c r="B11" s="60">
        <v>44</v>
      </c>
      <c r="C11" s="60">
        <f t="shared" si="0"/>
        <v>25</v>
      </c>
      <c r="D11" s="60">
        <v>69</v>
      </c>
    </row>
    <row r="12" spans="1:4" s="24" customFormat="1" ht="24" customHeight="1">
      <c r="A12" s="63" t="s">
        <v>41</v>
      </c>
      <c r="B12" s="60">
        <v>1100</v>
      </c>
      <c r="C12" s="60">
        <f t="shared" si="0"/>
        <v>300</v>
      </c>
      <c r="D12" s="60">
        <v>1400</v>
      </c>
    </row>
    <row r="13" spans="1:4" s="24" customFormat="1" ht="24" customHeight="1">
      <c r="A13" s="63" t="s">
        <v>42</v>
      </c>
      <c r="B13" s="60">
        <v>70793</v>
      </c>
      <c r="C13" s="60">
        <f t="shared" si="0"/>
        <v>-14793</v>
      </c>
      <c r="D13" s="60">
        <v>56000</v>
      </c>
    </row>
    <row r="14" spans="1:4" s="24" customFormat="1" ht="24" customHeight="1">
      <c r="A14" s="62" t="s">
        <v>43</v>
      </c>
      <c r="B14" s="60">
        <v>18245</v>
      </c>
      <c r="C14" s="60">
        <f t="shared" si="0"/>
        <v>-1745</v>
      </c>
      <c r="D14" s="60">
        <v>16500</v>
      </c>
    </row>
    <row r="15" spans="1:4" s="24" customFormat="1" ht="24" customHeight="1">
      <c r="A15" s="62" t="s">
        <v>44</v>
      </c>
      <c r="B15" s="60">
        <v>1010</v>
      </c>
      <c r="C15" s="60">
        <f t="shared" si="0"/>
        <v>5990</v>
      </c>
      <c r="D15" s="60">
        <v>7000</v>
      </c>
    </row>
    <row r="16" spans="1:4" s="24" customFormat="1" ht="24" customHeight="1">
      <c r="A16" s="62" t="s">
        <v>45</v>
      </c>
      <c r="B16" s="60">
        <v>14274</v>
      </c>
      <c r="C16" s="60">
        <f t="shared" si="0"/>
        <v>24226</v>
      </c>
      <c r="D16" s="60">
        <v>38500</v>
      </c>
    </row>
    <row r="17" spans="1:4" s="24" customFormat="1" ht="24" customHeight="1">
      <c r="A17" s="61" t="s">
        <v>46</v>
      </c>
      <c r="B17" s="60">
        <v>57560</v>
      </c>
      <c r="C17" s="60">
        <f t="shared" si="0"/>
        <v>9440</v>
      </c>
      <c r="D17" s="60">
        <v>67000</v>
      </c>
    </row>
    <row r="18" spans="1:4" s="24" customFormat="1" ht="24" customHeight="1">
      <c r="A18" s="61" t="s">
        <v>47</v>
      </c>
      <c r="B18" s="60">
        <v>1654</v>
      </c>
      <c r="C18" s="60">
        <f t="shared" si="0"/>
        <v>12846</v>
      </c>
      <c r="D18" s="60">
        <v>14500</v>
      </c>
    </row>
    <row r="19" spans="1:4" s="24" customFormat="1" ht="24" customHeight="1">
      <c r="A19" s="61" t="s">
        <v>48</v>
      </c>
      <c r="B19" s="60">
        <v>14143</v>
      </c>
      <c r="C19" s="60">
        <f t="shared" si="0"/>
        <v>9357</v>
      </c>
      <c r="D19" s="60">
        <v>23500</v>
      </c>
    </row>
    <row r="20" spans="1:4" s="24" customFormat="1" ht="24" customHeight="1">
      <c r="A20" s="61" t="s">
        <v>49</v>
      </c>
      <c r="B20" s="60">
        <v>111</v>
      </c>
      <c r="C20" s="60">
        <f t="shared" si="0"/>
        <v>375</v>
      </c>
      <c r="D20" s="60">
        <v>486</v>
      </c>
    </row>
    <row r="21" spans="1:4" s="24" customFormat="1" ht="24" customHeight="1">
      <c r="A21" s="61" t="s">
        <v>50</v>
      </c>
      <c r="B21" s="60"/>
      <c r="C21" s="60">
        <f t="shared" si="0"/>
        <v>0</v>
      </c>
      <c r="D21" s="60"/>
    </row>
    <row r="22" spans="1:4" s="24" customFormat="1" ht="24" customHeight="1">
      <c r="A22" s="61" t="s">
        <v>51</v>
      </c>
      <c r="B22" s="60">
        <v>1615</v>
      </c>
      <c r="C22" s="60">
        <f t="shared" si="0"/>
        <v>4185</v>
      </c>
      <c r="D22" s="60">
        <v>5800</v>
      </c>
    </row>
    <row r="23" spans="1:4" s="24" customFormat="1" ht="24" customHeight="1">
      <c r="A23" s="61" t="s">
        <v>52</v>
      </c>
      <c r="B23" s="60">
        <v>5902</v>
      </c>
      <c r="C23" s="60">
        <f t="shared" si="0"/>
        <v>2698</v>
      </c>
      <c r="D23" s="60">
        <v>8600</v>
      </c>
    </row>
    <row r="24" spans="1:4" s="24" customFormat="1" ht="24" customHeight="1">
      <c r="A24" s="61" t="s">
        <v>53</v>
      </c>
      <c r="B24" s="60"/>
      <c r="C24" s="60">
        <f t="shared" si="0"/>
        <v>0</v>
      </c>
      <c r="D24" s="60"/>
    </row>
    <row r="25" spans="1:4" s="24" customFormat="1" ht="24" customHeight="1">
      <c r="A25" s="61" t="s">
        <v>54</v>
      </c>
      <c r="B25" s="60">
        <v>1980</v>
      </c>
      <c r="C25" s="60">
        <f t="shared" si="0"/>
        <v>-120</v>
      </c>
      <c r="D25" s="60">
        <v>1860</v>
      </c>
    </row>
    <row r="26" spans="1:4" s="24" customFormat="1" ht="24" customHeight="1">
      <c r="A26" s="61" t="s">
        <v>55</v>
      </c>
      <c r="B26" s="60">
        <v>3594</v>
      </c>
      <c r="C26" s="60">
        <f t="shared" si="0"/>
        <v>449</v>
      </c>
      <c r="D26" s="60">
        <v>4043</v>
      </c>
    </row>
    <row r="27" spans="1:4" s="24" customFormat="1" ht="24" customHeight="1">
      <c r="A27" s="61" t="s">
        <v>56</v>
      </c>
      <c r="B27" s="60">
        <v>1</v>
      </c>
      <c r="C27" s="60">
        <f t="shared" si="0"/>
        <v>69</v>
      </c>
      <c r="D27" s="60">
        <v>70</v>
      </c>
    </row>
    <row r="28" spans="1:4" s="24" customFormat="1" ht="24" customHeight="1">
      <c r="A28" s="61" t="s">
        <v>57</v>
      </c>
      <c r="B28" s="60">
        <v>2022</v>
      </c>
      <c r="C28" s="60">
        <f t="shared" si="0"/>
        <v>0</v>
      </c>
      <c r="D28" s="60">
        <v>2022</v>
      </c>
    </row>
    <row r="29" spans="1:4" s="24" customFormat="1" ht="24" customHeight="1">
      <c r="A29" s="61" t="s">
        <v>58</v>
      </c>
      <c r="B29" s="60"/>
      <c r="C29" s="60">
        <f t="shared" si="0"/>
        <v>0</v>
      </c>
      <c r="D29" s="60"/>
    </row>
    <row r="30" spans="1:4" s="24" customFormat="1" ht="32.25" customHeight="1">
      <c r="A30" s="51"/>
      <c r="B30" s="52"/>
      <c r="C30" s="52"/>
      <c r="D30" s="49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479166666666667" right="0.7479166666666667" top="0.6298611111111111" bottom="0.6298611111111111" header="0.5118055555555555" footer="0.3145833333333333"/>
  <pageSetup fitToHeight="1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17"/>
  <sheetViews>
    <sheetView workbookViewId="0" topLeftCell="A1">
      <selection activeCell="G14" sqref="G14"/>
    </sheetView>
  </sheetViews>
  <sheetFormatPr defaultColWidth="7.875" defaultRowHeight="24.75" customHeight="1"/>
  <cols>
    <col min="1" max="1" width="30.75390625" style="5" customWidth="1"/>
    <col min="2" max="2" width="19.875" style="5" customWidth="1"/>
    <col min="3" max="3" width="40.75390625" style="5" customWidth="1"/>
    <col min="4" max="4" width="10.50390625" style="5" customWidth="1"/>
    <col min="5" max="16384" width="7.875" style="5" customWidth="1"/>
  </cols>
  <sheetData>
    <row r="1" ht="24.75" customHeight="1">
      <c r="A1" s="5" t="s">
        <v>59</v>
      </c>
    </row>
    <row r="2" spans="1:4" s="37" customFormat="1" ht="37.5" customHeight="1">
      <c r="A2" s="39" t="s">
        <v>60</v>
      </c>
      <c r="B2" s="39"/>
      <c r="C2" s="39"/>
      <c r="D2" s="39"/>
    </row>
    <row r="3" spans="1:4" s="38" customFormat="1" ht="26.25" customHeight="1">
      <c r="A3" s="40"/>
      <c r="B3" s="41"/>
      <c r="D3" s="42" t="s">
        <v>61</v>
      </c>
    </row>
    <row r="4" spans="1:4" s="37" customFormat="1" ht="29.25" customHeight="1">
      <c r="A4" s="43" t="s">
        <v>34</v>
      </c>
      <c r="B4" s="43" t="s">
        <v>62</v>
      </c>
      <c r="C4" s="43" t="s">
        <v>34</v>
      </c>
      <c r="D4" s="43" t="s">
        <v>62</v>
      </c>
    </row>
    <row r="5" spans="1:4" s="38" customFormat="1" ht="27" customHeight="1">
      <c r="A5" s="44" t="s">
        <v>63</v>
      </c>
      <c r="B5" s="45">
        <v>124000</v>
      </c>
      <c r="C5" s="46" t="s">
        <v>64</v>
      </c>
      <c r="D5" s="45">
        <v>344523</v>
      </c>
    </row>
    <row r="6" spans="1:4" s="38" customFormat="1" ht="27" customHeight="1">
      <c r="A6" s="44" t="s">
        <v>65</v>
      </c>
      <c r="B6" s="45">
        <f>SUM(B7:B9)</f>
        <v>229343</v>
      </c>
      <c r="C6" s="46" t="s">
        <v>66</v>
      </c>
      <c r="D6" s="45">
        <f>SUM(D7:D8)</f>
        <v>20000</v>
      </c>
    </row>
    <row r="7" spans="1:4" s="38" customFormat="1" ht="27" customHeight="1">
      <c r="A7" s="44" t="s">
        <v>67</v>
      </c>
      <c r="B7" s="45">
        <v>7032</v>
      </c>
      <c r="C7" s="46" t="s">
        <v>68</v>
      </c>
      <c r="D7" s="45">
        <v>17000</v>
      </c>
    </row>
    <row r="8" spans="1:4" s="38" customFormat="1" ht="27" customHeight="1">
      <c r="A8" s="44" t="s">
        <v>69</v>
      </c>
      <c r="B8" s="45">
        <v>202272</v>
      </c>
      <c r="C8" s="46" t="s">
        <v>70</v>
      </c>
      <c r="D8" s="45">
        <v>3000</v>
      </c>
    </row>
    <row r="9" spans="1:4" s="38" customFormat="1" ht="27" customHeight="1">
      <c r="A9" s="44" t="s">
        <v>71</v>
      </c>
      <c r="B9" s="45">
        <v>20039</v>
      </c>
      <c r="C9" s="44" t="s">
        <v>72</v>
      </c>
      <c r="D9" s="45"/>
    </row>
    <row r="10" spans="1:4" s="37" customFormat="1" ht="27" customHeight="1">
      <c r="A10" s="44" t="s">
        <v>73</v>
      </c>
      <c r="B10" s="47"/>
      <c r="C10" s="44" t="s">
        <v>74</v>
      </c>
      <c r="D10" s="45">
        <v>83255</v>
      </c>
    </row>
    <row r="11" spans="1:4" s="37" customFormat="1" ht="27" customHeight="1">
      <c r="A11" s="44" t="s">
        <v>75</v>
      </c>
      <c r="B11" s="45">
        <v>7000</v>
      </c>
      <c r="C11" s="44" t="s">
        <v>76</v>
      </c>
      <c r="D11" s="45"/>
    </row>
    <row r="12" spans="1:4" s="37" customFormat="1" ht="24" customHeight="1">
      <c r="A12" s="44" t="s">
        <v>77</v>
      </c>
      <c r="B12" s="45">
        <v>86622</v>
      </c>
      <c r="C12" s="44" t="s">
        <v>78</v>
      </c>
      <c r="D12" s="45"/>
    </row>
    <row r="13" spans="1:4" s="37" customFormat="1" ht="24" customHeight="1">
      <c r="A13" s="44" t="s">
        <v>79</v>
      </c>
      <c r="B13" s="45"/>
      <c r="C13" s="46"/>
      <c r="D13" s="45"/>
    </row>
    <row r="14" spans="1:4" s="37" customFormat="1" ht="24" customHeight="1">
      <c r="A14" s="44" t="s">
        <v>80</v>
      </c>
      <c r="B14" s="45">
        <v>20813</v>
      </c>
      <c r="C14" s="46" t="s">
        <v>81</v>
      </c>
      <c r="D14" s="45">
        <v>20000</v>
      </c>
    </row>
    <row r="15" spans="1:4" s="37" customFormat="1" ht="24" customHeight="1">
      <c r="A15" s="44"/>
      <c r="B15" s="45"/>
      <c r="C15" s="46" t="s">
        <v>82</v>
      </c>
      <c r="D15" s="45"/>
    </row>
    <row r="16" spans="1:4" s="37" customFormat="1" ht="24" customHeight="1">
      <c r="A16" s="44"/>
      <c r="B16" s="45"/>
      <c r="C16" s="46" t="s">
        <v>83</v>
      </c>
      <c r="D16" s="45">
        <v>20000</v>
      </c>
    </row>
    <row r="17" spans="1:4" s="37" customFormat="1" ht="24.75" customHeight="1">
      <c r="A17" s="48" t="s">
        <v>84</v>
      </c>
      <c r="B17" s="45">
        <f>SUM(B5:B6,B10:B14)</f>
        <v>467778</v>
      </c>
      <c r="C17" s="48" t="s">
        <v>85</v>
      </c>
      <c r="D17" s="45">
        <f>SUM(D5:D6,D9:D12,D14)</f>
        <v>467778</v>
      </c>
    </row>
    <row r="18" s="37" customFormat="1" ht="24.75" customHeight="1"/>
    <row r="19" s="37" customFormat="1" ht="24.75" customHeight="1"/>
    <row r="20" s="37" customFormat="1" ht="24.75" customHeight="1"/>
    <row r="21" s="37" customFormat="1" ht="24.75" customHeight="1"/>
    <row r="22" s="37" customFormat="1" ht="24.75" customHeight="1"/>
    <row r="23" s="37" customFormat="1" ht="24.75" customHeight="1"/>
    <row r="24" s="37" customFormat="1" ht="24.75" customHeight="1"/>
    <row r="25" s="37" customFormat="1" ht="24.75" customHeight="1"/>
    <row r="26" s="37" customFormat="1" ht="24.75" customHeight="1"/>
    <row r="27" s="37" customFormat="1" ht="24.75" customHeight="1"/>
    <row r="28" s="37" customFormat="1" ht="24.75" customHeight="1"/>
    <row r="29" s="37" customFormat="1" ht="24.75" customHeight="1"/>
    <row r="30" s="37" customFormat="1" ht="24.75" customHeight="1"/>
    <row r="31" s="37" customFormat="1" ht="24.75" customHeight="1"/>
    <row r="32" s="37" customFormat="1" ht="24.75" customHeight="1"/>
    <row r="33" s="37" customFormat="1" ht="24.75" customHeight="1"/>
    <row r="34" s="37" customFormat="1" ht="24.75" customHeight="1"/>
    <row r="35" s="37" customFormat="1" ht="24.75" customHeight="1"/>
    <row r="36" s="37" customFormat="1" ht="24.75" customHeight="1"/>
    <row r="37" s="37" customFormat="1" ht="24.75" customHeight="1"/>
    <row r="38" s="37" customFormat="1" ht="24.75" customHeight="1"/>
    <row r="39" s="37" customFormat="1" ht="24.75" customHeight="1"/>
    <row r="40" s="37" customFormat="1" ht="24.75" customHeight="1"/>
    <row r="41" s="37" customFormat="1" ht="24.75" customHeight="1"/>
    <row r="42" s="37" customFormat="1" ht="24.75" customHeight="1"/>
    <row r="43" s="37" customFormat="1" ht="24.75" customHeight="1"/>
    <row r="44" s="37" customFormat="1" ht="24.75" customHeight="1"/>
    <row r="45" s="37" customFormat="1" ht="24.75" customHeight="1"/>
    <row r="46" s="37" customFormat="1" ht="24.75" customHeight="1"/>
    <row r="47" s="37" customFormat="1" ht="24.75" customHeight="1"/>
    <row r="48" s="37" customFormat="1" ht="24.75" customHeight="1"/>
    <row r="49" s="37" customFormat="1" ht="24.75" customHeight="1"/>
    <row r="50" s="37" customFormat="1" ht="24.75" customHeight="1"/>
    <row r="51" s="37" customFormat="1" ht="24.75" customHeight="1"/>
    <row r="52" s="37" customFormat="1" ht="24.75" customHeight="1"/>
    <row r="53" s="37" customFormat="1" ht="24.75" customHeight="1"/>
    <row r="54" s="37" customFormat="1" ht="24.75" customHeight="1"/>
    <row r="55" s="37" customFormat="1" ht="24.75" customHeight="1"/>
    <row r="56" s="37" customFormat="1" ht="24.75" customHeight="1"/>
    <row r="57" s="37" customFormat="1" ht="24.75" customHeight="1"/>
    <row r="58" s="37" customFormat="1" ht="24.75" customHeight="1"/>
  </sheetData>
  <sheetProtection/>
  <protectedRanges>
    <protectedRange password="CF66" sqref="D11:D12 D9" name="区域1_1_1_1_1"/>
  </protectedRanges>
  <mergeCells count="1">
    <mergeCell ref="A2:D2"/>
  </mergeCells>
  <printOptions horizontalCentered="1"/>
  <pageMargins left="0.7479166666666667" right="0.7479166666666667" top="0.7597222222222222" bottom="0.6493055555555556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8"/>
  <sheetViews>
    <sheetView workbookViewId="0" topLeftCell="A1">
      <selection activeCell="C25" sqref="C25"/>
    </sheetView>
  </sheetViews>
  <sheetFormatPr defaultColWidth="7.875" defaultRowHeight="14.25"/>
  <cols>
    <col min="1" max="1" width="39.375" style="25" customWidth="1"/>
    <col min="2" max="2" width="22.125" style="25" customWidth="1"/>
    <col min="3" max="3" width="22.625" style="25" customWidth="1"/>
    <col min="4" max="4" width="22.75390625" style="25" customWidth="1"/>
    <col min="5" max="31" width="7.875" style="25" customWidth="1"/>
    <col min="32" max="32" width="3.50390625" style="25" customWidth="1"/>
    <col min="33" max="16384" width="7.875" style="25" customWidth="1"/>
  </cols>
  <sheetData>
    <row r="1" ht="21" customHeight="1">
      <c r="A1" s="5" t="s">
        <v>86</v>
      </c>
    </row>
    <row r="2" spans="1:4" s="22" customFormat="1" ht="37.5" customHeight="1">
      <c r="A2" s="26" t="s">
        <v>87</v>
      </c>
      <c r="B2" s="26"/>
      <c r="C2" s="26"/>
      <c r="D2" s="26"/>
    </row>
    <row r="3" spans="1:4" ht="21" customHeight="1">
      <c r="A3" s="27"/>
      <c r="B3" s="28"/>
      <c r="C3" s="28"/>
      <c r="D3" s="29" t="s">
        <v>2</v>
      </c>
    </row>
    <row r="4" spans="1:4" ht="24" customHeight="1">
      <c r="A4" s="11" t="s">
        <v>88</v>
      </c>
      <c r="B4" s="11" t="s">
        <v>5</v>
      </c>
      <c r="C4" s="12" t="s">
        <v>6</v>
      </c>
      <c r="D4" s="11" t="s">
        <v>7</v>
      </c>
    </row>
    <row r="5" spans="1:4" ht="15" customHeight="1">
      <c r="A5" s="11"/>
      <c r="B5" s="11"/>
      <c r="C5" s="14"/>
      <c r="D5" s="11"/>
    </row>
    <row r="6" spans="1:4" s="2" customFormat="1" ht="24" customHeight="1">
      <c r="A6" s="30" t="s">
        <v>89</v>
      </c>
      <c r="B6" s="31">
        <f>B7+B11+B12</f>
        <v>45770</v>
      </c>
      <c r="C6" s="31">
        <f>D6-B6</f>
        <v>-30637</v>
      </c>
      <c r="D6" s="31">
        <f>SUM(D7:D13)</f>
        <v>15133</v>
      </c>
    </row>
    <row r="7" spans="1:4" s="23" customFormat="1" ht="24" customHeight="1">
      <c r="A7" s="32" t="s">
        <v>90</v>
      </c>
      <c r="B7" s="31">
        <v>44500</v>
      </c>
      <c r="C7" s="31">
        <f aca="true" t="shared" si="0" ref="C7:C18">D7-B7</f>
        <v>-31923</v>
      </c>
      <c r="D7" s="31">
        <v>12577</v>
      </c>
    </row>
    <row r="8" spans="1:4" s="23" customFormat="1" ht="24" customHeight="1">
      <c r="A8" s="32" t="s">
        <v>91</v>
      </c>
      <c r="B8" s="31"/>
      <c r="C8" s="31">
        <f t="shared" si="0"/>
        <v>0</v>
      </c>
      <c r="D8" s="31"/>
    </row>
    <row r="9" spans="1:4" s="23" customFormat="1" ht="24" customHeight="1">
      <c r="A9" s="32" t="s">
        <v>92</v>
      </c>
      <c r="B9" s="31"/>
      <c r="C9" s="31">
        <f t="shared" si="0"/>
        <v>0</v>
      </c>
      <c r="D9" s="31"/>
    </row>
    <row r="10" spans="1:4" s="23" customFormat="1" ht="24" customHeight="1">
      <c r="A10" s="32" t="s">
        <v>93</v>
      </c>
      <c r="B10" s="31"/>
      <c r="C10" s="31">
        <f t="shared" si="0"/>
        <v>0</v>
      </c>
      <c r="D10" s="31"/>
    </row>
    <row r="11" spans="1:4" s="23" customFormat="1" ht="24" customHeight="1">
      <c r="A11" s="32" t="s">
        <v>94</v>
      </c>
      <c r="B11" s="31">
        <v>500</v>
      </c>
      <c r="C11" s="31">
        <f t="shared" si="0"/>
        <v>1556</v>
      </c>
      <c r="D11" s="31">
        <v>2056</v>
      </c>
    </row>
    <row r="12" spans="1:4" s="23" customFormat="1" ht="24" customHeight="1">
      <c r="A12" s="32" t="s">
        <v>95</v>
      </c>
      <c r="B12" s="31">
        <v>770</v>
      </c>
      <c r="C12" s="31">
        <f t="shared" si="0"/>
        <v>-270</v>
      </c>
      <c r="D12" s="31">
        <v>500</v>
      </c>
    </row>
    <row r="13" spans="1:4" s="23" customFormat="1" ht="24" customHeight="1">
      <c r="A13" s="32" t="s">
        <v>96</v>
      </c>
      <c r="B13" s="31"/>
      <c r="C13" s="31">
        <f t="shared" si="0"/>
        <v>0</v>
      </c>
      <c r="D13" s="31"/>
    </row>
    <row r="14" spans="1:4" s="24" customFormat="1" ht="24" customHeight="1">
      <c r="A14" s="33" t="s">
        <v>97</v>
      </c>
      <c r="B14" s="34">
        <v>19826</v>
      </c>
      <c r="C14" s="31">
        <f t="shared" si="0"/>
        <v>-9881</v>
      </c>
      <c r="D14" s="31">
        <v>9945</v>
      </c>
    </row>
    <row r="15" spans="1:4" s="24" customFormat="1" ht="24" customHeight="1">
      <c r="A15" s="33" t="s">
        <v>98</v>
      </c>
      <c r="B15" s="31">
        <v>500</v>
      </c>
      <c r="C15" s="31">
        <f t="shared" si="0"/>
        <v>1494</v>
      </c>
      <c r="D15" s="31">
        <v>1994</v>
      </c>
    </row>
    <row r="16" spans="1:4" s="24" customFormat="1" ht="24" customHeight="1">
      <c r="A16" s="33" t="s">
        <v>99</v>
      </c>
      <c r="B16" s="31"/>
      <c r="C16" s="31">
        <f t="shared" si="0"/>
        <v>273</v>
      </c>
      <c r="D16" s="31">
        <v>273</v>
      </c>
    </row>
    <row r="17" spans="1:4" s="24" customFormat="1" ht="24" customHeight="1">
      <c r="A17" s="33" t="s">
        <v>100</v>
      </c>
      <c r="B17" s="31">
        <v>2263</v>
      </c>
      <c r="C17" s="31">
        <f t="shared" si="0"/>
        <v>12000</v>
      </c>
      <c r="D17" s="31">
        <v>14263</v>
      </c>
    </row>
    <row r="18" spans="1:4" s="24" customFormat="1" ht="24" customHeight="1">
      <c r="A18" s="35" t="s">
        <v>84</v>
      </c>
      <c r="B18" s="36">
        <f>B6+B14+B15+B16+B17</f>
        <v>68359</v>
      </c>
      <c r="C18" s="31">
        <f t="shared" si="0"/>
        <v>-26751</v>
      </c>
      <c r="D18" s="36">
        <f>SUM(D6,D14:D17)</f>
        <v>41608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8267716535433072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4"/>
  <sheetViews>
    <sheetView workbookViewId="0" topLeftCell="A1">
      <selection activeCell="F18" sqref="F18"/>
    </sheetView>
  </sheetViews>
  <sheetFormatPr defaultColWidth="7.875" defaultRowHeight="14.25"/>
  <cols>
    <col min="1" max="1" width="34.75390625" style="4" customWidth="1"/>
    <col min="2" max="2" width="24.00390625" style="4" customWidth="1"/>
    <col min="3" max="3" width="23.75390625" style="4" customWidth="1"/>
    <col min="4" max="4" width="22.875" style="4" customWidth="1"/>
    <col min="5" max="16384" width="7.875" style="4" customWidth="1"/>
  </cols>
  <sheetData>
    <row r="1" ht="21" customHeight="1">
      <c r="A1" s="5" t="s">
        <v>101</v>
      </c>
    </row>
    <row r="2" spans="1:4" s="1" customFormat="1" ht="27" customHeight="1">
      <c r="A2" s="6" t="s">
        <v>102</v>
      </c>
      <c r="B2" s="6"/>
      <c r="C2" s="6"/>
      <c r="D2" s="6"/>
    </row>
    <row r="3" spans="1:4" s="1" customFormat="1" ht="16.5" customHeight="1">
      <c r="A3" s="7"/>
      <c r="B3" s="8"/>
      <c r="C3" s="8"/>
      <c r="D3" s="9" t="s">
        <v>2</v>
      </c>
    </row>
    <row r="4" spans="1:4" s="1" customFormat="1" ht="22.5" customHeight="1">
      <c r="A4" s="10" t="s">
        <v>34</v>
      </c>
      <c r="B4" s="11" t="s">
        <v>5</v>
      </c>
      <c r="C4" s="12" t="s">
        <v>6</v>
      </c>
      <c r="D4" s="11" t="s">
        <v>7</v>
      </c>
    </row>
    <row r="5" spans="1:4" s="1" customFormat="1" ht="16.5" customHeight="1">
      <c r="A5" s="13"/>
      <c r="B5" s="11"/>
      <c r="C5" s="14"/>
      <c r="D5" s="11"/>
    </row>
    <row r="6" spans="1:4" s="2" customFormat="1" ht="22.5" customHeight="1">
      <c r="A6" s="15" t="s">
        <v>103</v>
      </c>
      <c r="B6" s="16">
        <f>SUM(B7:B18)</f>
        <v>65596</v>
      </c>
      <c r="C6" s="16">
        <f>D6-B6</f>
        <v>-36391</v>
      </c>
      <c r="D6" s="16">
        <f>SUM(D7:D18)</f>
        <v>29205</v>
      </c>
    </row>
    <row r="7" spans="1:4" s="2" customFormat="1" ht="22.5" customHeight="1">
      <c r="A7" s="17" t="s">
        <v>39</v>
      </c>
      <c r="B7" s="16"/>
      <c r="C7" s="16"/>
      <c r="D7" s="16"/>
    </row>
    <row r="8" spans="1:4" s="3" customFormat="1" ht="22.5" customHeight="1">
      <c r="A8" s="17" t="s">
        <v>104</v>
      </c>
      <c r="B8" s="16"/>
      <c r="C8" s="16"/>
      <c r="D8" s="16"/>
    </row>
    <row r="9" spans="1:4" s="3" customFormat="1" ht="22.5" customHeight="1">
      <c r="A9" s="18" t="s">
        <v>105</v>
      </c>
      <c r="B9" s="16"/>
      <c r="C9" s="16">
        <f>D9-B9</f>
        <v>1021</v>
      </c>
      <c r="D9" s="16">
        <v>1021</v>
      </c>
    </row>
    <row r="10" spans="1:4" s="3" customFormat="1" ht="22.5" customHeight="1">
      <c r="A10" s="17" t="s">
        <v>106</v>
      </c>
      <c r="B10" s="16"/>
      <c r="C10" s="16">
        <f>D10-B10</f>
        <v>0</v>
      </c>
      <c r="D10" s="16"/>
    </row>
    <row r="11" spans="1:4" s="3" customFormat="1" ht="22.5" customHeight="1">
      <c r="A11" s="18" t="s">
        <v>107</v>
      </c>
      <c r="B11" s="16">
        <v>64701</v>
      </c>
      <c r="C11" s="16">
        <f>D11-B11</f>
        <v>-49987</v>
      </c>
      <c r="D11" s="16">
        <v>14714</v>
      </c>
    </row>
    <row r="12" spans="1:4" s="3" customFormat="1" ht="22.5" customHeight="1">
      <c r="A12" s="18" t="s">
        <v>108</v>
      </c>
      <c r="B12" s="16"/>
      <c r="C12" s="16">
        <f>D12-B12</f>
        <v>0</v>
      </c>
      <c r="D12" s="16"/>
    </row>
    <row r="13" spans="1:4" s="3" customFormat="1" ht="22.5" customHeight="1">
      <c r="A13" s="19" t="s">
        <v>109</v>
      </c>
      <c r="B13" s="16"/>
      <c r="C13" s="16"/>
      <c r="D13" s="16"/>
    </row>
    <row r="14" spans="1:4" s="3" customFormat="1" ht="22.5" customHeight="1">
      <c r="A14" s="19" t="s">
        <v>110</v>
      </c>
      <c r="B14" s="16"/>
      <c r="C14" s="16"/>
      <c r="D14" s="16"/>
    </row>
    <row r="15" spans="1:4" s="3" customFormat="1" ht="22.5" customHeight="1">
      <c r="A15" s="19" t="s">
        <v>111</v>
      </c>
      <c r="B15" s="16"/>
      <c r="C15" s="16"/>
      <c r="D15" s="16"/>
    </row>
    <row r="16" spans="1:4" s="3" customFormat="1" ht="22.5" customHeight="1">
      <c r="A16" s="17" t="s">
        <v>58</v>
      </c>
      <c r="B16" s="16">
        <v>127</v>
      </c>
      <c r="C16" s="16">
        <f>D16-B16</f>
        <v>12359</v>
      </c>
      <c r="D16" s="16">
        <v>12486</v>
      </c>
    </row>
    <row r="17" spans="1:4" s="3" customFormat="1" ht="22.5" customHeight="1">
      <c r="A17" s="17" t="s">
        <v>55</v>
      </c>
      <c r="B17" s="16">
        <v>768</v>
      </c>
      <c r="C17" s="16">
        <f>D17-B17</f>
        <v>201</v>
      </c>
      <c r="D17" s="16">
        <v>969</v>
      </c>
    </row>
    <row r="18" spans="1:4" s="3" customFormat="1" ht="22.5" customHeight="1">
      <c r="A18" s="17" t="s">
        <v>56</v>
      </c>
      <c r="B18" s="16"/>
      <c r="C18" s="16">
        <f>D18-B18</f>
        <v>15</v>
      </c>
      <c r="D18" s="16">
        <v>15</v>
      </c>
    </row>
    <row r="19" spans="1:4" s="3" customFormat="1" ht="22.5" customHeight="1">
      <c r="A19" s="17" t="s">
        <v>112</v>
      </c>
      <c r="B19" s="16"/>
      <c r="C19" s="16"/>
      <c r="D19" s="16"/>
    </row>
    <row r="20" spans="1:4" s="3" customFormat="1" ht="22.5" customHeight="1">
      <c r="A20" s="19" t="s">
        <v>113</v>
      </c>
      <c r="B20" s="16"/>
      <c r="C20" s="16">
        <f>D20-B20</f>
        <v>1150</v>
      </c>
      <c r="D20" s="16">
        <v>1150</v>
      </c>
    </row>
    <row r="21" spans="1:4" s="3" customFormat="1" ht="22.5" customHeight="1">
      <c r="A21" s="19" t="s">
        <v>114</v>
      </c>
      <c r="B21" s="16"/>
      <c r="C21" s="16"/>
      <c r="D21" s="16">
        <v>7000</v>
      </c>
    </row>
    <row r="22" spans="1:4" s="3" customFormat="1" ht="22.5" customHeight="1">
      <c r="A22" s="19" t="s">
        <v>115</v>
      </c>
      <c r="B22" s="16">
        <v>500</v>
      </c>
      <c r="C22" s="16"/>
      <c r="D22" s="16">
        <v>1990</v>
      </c>
    </row>
    <row r="23" spans="1:4" s="3" customFormat="1" ht="22.5" customHeight="1">
      <c r="A23" s="19" t="s">
        <v>116</v>
      </c>
      <c r="B23" s="16">
        <v>2263</v>
      </c>
      <c r="C23" s="16"/>
      <c r="D23" s="16">
        <v>2263</v>
      </c>
    </row>
    <row r="24" spans="1:4" s="3" customFormat="1" ht="22.5" customHeight="1">
      <c r="A24" s="20" t="s">
        <v>85</v>
      </c>
      <c r="B24" s="21">
        <f>SUM(B6,B20:B23)</f>
        <v>68359</v>
      </c>
      <c r="C24" s="16">
        <f>D24-B24</f>
        <v>-26751</v>
      </c>
      <c r="D24" s="21">
        <f>SUM(D6,D20:D23)</f>
        <v>41608</v>
      </c>
    </row>
  </sheetData>
  <sheetProtection/>
  <mergeCells count="5">
    <mergeCell ref="A2:D2"/>
    <mergeCell ref="A4:A5"/>
    <mergeCell ref="B4:B5"/>
    <mergeCell ref="C4:C5"/>
    <mergeCell ref="D4:D5"/>
  </mergeCells>
  <dataValidations count="1">
    <dataValidation type="whole" allowBlank="1" showInputMessage="1" showErrorMessage="1" error="请输入整数！" sqref="B6:B9 C6:C24 D6:D9">
      <formula1>-100000000</formula1>
      <formula2>100000000</formula2>
    </dataValidation>
  </dataValidations>
  <printOptions horizontalCentered="1"/>
  <pageMargins left="0.7086614173228347" right="0.7086614173228347" top="0.5" bottom="0.59" header="0.31496062992125984" footer="0.31496062992125984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lining</dc:creator>
  <cp:keywords/>
  <dc:description/>
  <cp:lastModifiedBy>*畅</cp:lastModifiedBy>
  <cp:lastPrinted>2022-11-07T05:53:56Z</cp:lastPrinted>
  <dcterms:created xsi:type="dcterms:W3CDTF">2002-01-30T06:45:55Z</dcterms:created>
  <dcterms:modified xsi:type="dcterms:W3CDTF">2023-12-27T09:52:09Z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EBD34E719BC6488AA17E3A47B45A67DA</vt:lpwstr>
  </property>
</Properties>
</file>